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280" yWindow="460" windowWidth="25600" windowHeight="181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I20" i="1"/>
  <c r="J20" i="1"/>
  <c r="H17" i="1"/>
  <c r="I17" i="1"/>
  <c r="J17" i="1"/>
  <c r="H14" i="1"/>
  <c r="I14" i="1"/>
  <c r="J14" i="1"/>
  <c r="H11" i="1"/>
  <c r="I11" i="1"/>
  <c r="J11" i="1"/>
  <c r="H8" i="1"/>
  <c r="I8" i="1"/>
  <c r="J8" i="1"/>
  <c r="H5" i="1"/>
  <c r="I5" i="1"/>
  <c r="J5" i="1"/>
  <c r="M20" i="1"/>
  <c r="M14" i="1"/>
  <c r="M8" i="1"/>
  <c r="L17" i="1"/>
  <c r="L11" i="1"/>
  <c r="L5" i="1"/>
  <c r="K17" i="1"/>
  <c r="K11" i="1"/>
  <c r="K5" i="1"/>
  <c r="C19" i="1"/>
  <c r="C13" i="1"/>
  <c r="C7" i="1"/>
</calcChain>
</file>

<file path=xl/sharedStrings.xml><?xml version="1.0" encoding="utf-8"?>
<sst xmlns="http://schemas.openxmlformats.org/spreadsheetml/2006/main" count="40" uniqueCount="34">
  <si>
    <t>M1</t>
  </si>
  <si>
    <t>M2</t>
  </si>
  <si>
    <t>X</t>
  </si>
  <si>
    <t>Y</t>
  </si>
  <si>
    <t>Z</t>
  </si>
  <si>
    <t>Office</t>
  </si>
  <si>
    <t>MWC</t>
  </si>
  <si>
    <t>L</t>
  </si>
  <si>
    <t>x</t>
  </si>
  <si>
    <t>y</t>
  </si>
  <si>
    <t>high</t>
  </si>
  <si>
    <t>moderate</t>
  </si>
  <si>
    <t>low</t>
  </si>
  <si>
    <t>430 nm</t>
  </si>
  <si>
    <t>delta D65Brightness</t>
  </si>
  <si>
    <t>Alternative M1</t>
  </si>
  <si>
    <t>Alternative M2</t>
  </si>
  <si>
    <t>paper</t>
  </si>
  <si>
    <t>pap 6225</t>
  </si>
  <si>
    <t>Michal Sartakov at rudtp.pp.ru</t>
  </si>
  <si>
    <t>fluorescence 
component 
ISO 11475</t>
  </si>
  <si>
    <t>Whiteness CIE</t>
  </si>
  <si>
    <t>xn and yn – the chromaticity coordinates for CIE standard illuminant</t>
  </si>
  <si>
    <t>C 2°</t>
  </si>
  <si>
    <t>D50 2°</t>
  </si>
  <si>
    <t>D65 2°</t>
  </si>
  <si>
    <t>C 10°</t>
  </si>
  <si>
    <t>D50 10°</t>
  </si>
  <si>
    <t>D65 10°</t>
  </si>
  <si>
    <t>xn</t>
  </si>
  <si>
    <t>yn</t>
  </si>
  <si>
    <t>ref цветности идеального отражающего рассеивателя по ISO 11475</t>
  </si>
  <si>
    <t>D65 10gr</t>
  </si>
  <si>
    <t>Не забываем, что Measure Tool при вычислении со светом, отличным от D50, 
производит для координат XYZ хроматическую адаптацию по Брэдфорду к D50!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</si>
</sst>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0" fontId="0" fillId="0" borderId="0" xfId="0" applyNumberFormat="1"/>
    <xf numFmtId="10" fontId="0" fillId="6" borderId="0" xfId="0" applyNumberFormat="1" applyFill="1"/>
    <xf numFmtId="10" fontId="0" fillId="7" borderId="0" xfId="0" applyNumberFormat="1" applyFill="1"/>
    <xf numFmtId="164" fontId="0" fillId="2" borderId="8" xfId="0" applyNumberFormat="1" applyFill="1" applyBorder="1"/>
    <xf numFmtId="164" fontId="0" fillId="0" borderId="8" xfId="0" applyNumberFormat="1" applyBorder="1"/>
    <xf numFmtId="164" fontId="0" fillId="2" borderId="9" xfId="0" applyNumberFormat="1" applyFill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0" fontId="0" fillId="0" borderId="11" xfId="0" applyBorder="1" applyAlignment="1">
      <alignment vertical="center"/>
    </xf>
    <xf numFmtId="0" fontId="0" fillId="0" borderId="4" xfId="0" applyBorder="1"/>
    <xf numFmtId="0" fontId="0" fillId="0" borderId="5" xfId="0" applyNumberFormat="1" applyBorder="1"/>
    <xf numFmtId="0" fontId="0" fillId="0" borderId="6" xfId="0" applyNumberFormat="1" applyBorder="1"/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 horizont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142875</xdr:rowOff>
    </xdr:from>
    <xdr:to>
      <xdr:col>6</xdr:col>
      <xdr:colOff>489598</xdr:colOff>
      <xdr:row>55</xdr:row>
      <xdr:rowOff>154319</xdr:rowOff>
    </xdr:to>
    <xdr:pic>
      <xdr:nvPicPr>
        <xdr:cNvPr id="2" name="Рисунок 1" descr="ISO 11475=2004(E)-9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43400"/>
          <a:ext cx="6614173" cy="68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A2" sqref="A2:F3"/>
    </sheetView>
  </sheetViews>
  <sheetFormatPr baseColWidth="10" defaultColWidth="11" defaultRowHeight="15" x14ac:dyDescent="0"/>
  <cols>
    <col min="1" max="1" width="25.33203125" customWidth="1"/>
    <col min="10" max="10" width="14.83203125" customWidth="1"/>
    <col min="11" max="11" width="18" customWidth="1"/>
    <col min="12" max="12" width="15.33203125" customWidth="1"/>
    <col min="13" max="13" width="13.83203125" customWidth="1"/>
  </cols>
  <sheetData>
    <row r="1" spans="1:13">
      <c r="A1" t="s">
        <v>19</v>
      </c>
    </row>
    <row r="2" spans="1:13">
      <c r="A2" s="27" t="s">
        <v>33</v>
      </c>
      <c r="B2" s="28"/>
      <c r="C2" s="28"/>
      <c r="D2" s="28"/>
      <c r="E2" s="28"/>
      <c r="F2" s="28"/>
      <c r="K2" s="19" t="s">
        <v>20</v>
      </c>
    </row>
    <row r="3" spans="1:13" ht="15" customHeight="1">
      <c r="A3" s="28"/>
      <c r="B3" s="28"/>
      <c r="C3" s="28"/>
      <c r="D3" s="28"/>
      <c r="E3" s="28"/>
      <c r="F3" s="28"/>
      <c r="K3" s="20"/>
    </row>
    <row r="4" spans="1:13">
      <c r="A4" t="s">
        <v>32</v>
      </c>
      <c r="B4" t="s">
        <v>2</v>
      </c>
      <c r="C4" t="s">
        <v>3</v>
      </c>
      <c r="D4" t="s">
        <v>4</v>
      </c>
      <c r="E4" t="s">
        <v>17</v>
      </c>
      <c r="F4" t="s">
        <v>7</v>
      </c>
      <c r="G4" t="s">
        <v>13</v>
      </c>
      <c r="H4" t="s">
        <v>8</v>
      </c>
      <c r="I4" t="s">
        <v>9</v>
      </c>
      <c r="J4" t="s">
        <v>21</v>
      </c>
      <c r="K4" s="20"/>
      <c r="L4" t="s">
        <v>15</v>
      </c>
      <c r="M4" t="s">
        <v>16</v>
      </c>
    </row>
    <row r="5" spans="1:13">
      <c r="A5" t="s">
        <v>0</v>
      </c>
      <c r="B5">
        <v>83.43</v>
      </c>
      <c r="C5">
        <v>87.2</v>
      </c>
      <c r="D5">
        <v>108.07</v>
      </c>
      <c r="E5" t="s">
        <v>5</v>
      </c>
      <c r="F5">
        <v>94.4</v>
      </c>
      <c r="G5">
        <v>110.2</v>
      </c>
      <c r="H5">
        <f>B5/(B5+C5+D5)</f>
        <v>0.2993541442411195</v>
      </c>
      <c r="I5">
        <f>C5/(B5+C5+D5)</f>
        <v>0.31288123430211701</v>
      </c>
      <c r="J5">
        <f>C5+800*($N$38-H5)+1700*($N$39-I5)</f>
        <v>129.57458629350552</v>
      </c>
      <c r="K5" s="7">
        <f>J5-J8</f>
        <v>35.373779760650422</v>
      </c>
      <c r="L5" s="5">
        <f>J5/F5</f>
        <v>1.3726121429396769</v>
      </c>
      <c r="M5" s="4"/>
    </row>
    <row r="6" spans="1:13">
      <c r="E6" s="1" t="s">
        <v>10</v>
      </c>
      <c r="K6" s="8"/>
      <c r="L6" s="4"/>
      <c r="M6" s="4"/>
    </row>
    <row r="7" spans="1:13">
      <c r="A7" s="2" t="s">
        <v>14</v>
      </c>
      <c r="C7" s="3">
        <f>C5-C8</f>
        <v>1.1000000000000085</v>
      </c>
      <c r="K7" s="8"/>
      <c r="L7" s="4"/>
      <c r="M7" s="4"/>
    </row>
    <row r="8" spans="1:13">
      <c r="A8" t="s">
        <v>1</v>
      </c>
      <c r="B8">
        <v>80.95</v>
      </c>
      <c r="C8">
        <v>86.1</v>
      </c>
      <c r="D8">
        <v>95.01</v>
      </c>
      <c r="H8">
        <f>B8/(B8+C8+D8)</f>
        <v>0.30889872548271391</v>
      </c>
      <c r="I8">
        <f>C8/(B8+C8+D8)</f>
        <v>0.32855071357704341</v>
      </c>
      <c r="J8">
        <f>C8+800*($N$38-H8)+1700*($N$39-I8)</f>
        <v>94.200806532855097</v>
      </c>
      <c r="K8" s="8"/>
      <c r="L8" s="4"/>
      <c r="M8" s="6">
        <f>J8/F5</f>
        <v>0.99788989971244801</v>
      </c>
    </row>
    <row r="9" spans="1:13">
      <c r="K9" s="8"/>
      <c r="L9" s="4"/>
      <c r="M9" s="4"/>
    </row>
    <row r="10" spans="1:13">
      <c r="K10" s="8"/>
      <c r="L10" s="4"/>
      <c r="M10" s="4"/>
    </row>
    <row r="11" spans="1:13">
      <c r="A11" t="s">
        <v>0</v>
      </c>
      <c r="B11">
        <v>88.62</v>
      </c>
      <c r="C11">
        <v>92.35</v>
      </c>
      <c r="D11">
        <v>106.99</v>
      </c>
      <c r="E11" t="s">
        <v>6</v>
      </c>
      <c r="F11">
        <v>96.9</v>
      </c>
      <c r="G11">
        <v>106.2</v>
      </c>
      <c r="H11">
        <f>B11/(B11+C11+D11)</f>
        <v>0.30775107653840816</v>
      </c>
      <c r="I11">
        <f>C11/(B11+C11+D11)</f>
        <v>0.32070426448117795</v>
      </c>
      <c r="J11">
        <f>C11+800*($N$38-H11)+1700*($N$39-I11)</f>
        <v>114.70788915127096</v>
      </c>
      <c r="K11" s="7">
        <f>J11-J14</f>
        <v>26.681741632922083</v>
      </c>
      <c r="L11" s="5">
        <f>J11/F11</f>
        <v>1.1837759458335495</v>
      </c>
      <c r="M11" s="4"/>
    </row>
    <row r="12" spans="1:13">
      <c r="E12" s="1" t="s">
        <v>11</v>
      </c>
      <c r="K12" s="8"/>
      <c r="L12" s="4"/>
      <c r="M12" s="4"/>
    </row>
    <row r="13" spans="1:13">
      <c r="A13" s="2" t="s">
        <v>14</v>
      </c>
      <c r="C13" s="3">
        <f>C11-C14</f>
        <v>0.84999999999999432</v>
      </c>
      <c r="K13" s="8"/>
      <c r="L13" s="4"/>
      <c r="M13" s="4"/>
    </row>
    <row r="14" spans="1:13">
      <c r="A14" t="s">
        <v>1</v>
      </c>
      <c r="B14">
        <v>86.71</v>
      </c>
      <c r="C14">
        <v>91.5</v>
      </c>
      <c r="D14">
        <v>97.01</v>
      </c>
      <c r="H14">
        <f>B14/(B14+C14+D14)</f>
        <v>0.31505704527287265</v>
      </c>
      <c r="I14">
        <f>C14/(B14+C14+D14)</f>
        <v>0.3324613036843253</v>
      </c>
      <c r="J14">
        <f>C14+800*($N$38-H14)+1700*($N$39-I14)</f>
        <v>88.026147518348878</v>
      </c>
      <c r="K14" s="8"/>
      <c r="L14" s="4"/>
      <c r="M14" s="6">
        <f>J14/F11</f>
        <v>0.90842257500876034</v>
      </c>
    </row>
    <row r="15" spans="1:13">
      <c r="K15" s="8"/>
      <c r="L15" s="4"/>
      <c r="M15" s="4"/>
    </row>
    <row r="16" spans="1:13">
      <c r="K16" s="8"/>
      <c r="L16" s="4"/>
      <c r="M16" s="4"/>
    </row>
    <row r="17" spans="1:14">
      <c r="A17" t="s">
        <v>0</v>
      </c>
      <c r="B17">
        <v>85.25</v>
      </c>
      <c r="C17">
        <v>89.85</v>
      </c>
      <c r="D17">
        <v>98.71</v>
      </c>
      <c r="E17" t="s">
        <v>18</v>
      </c>
      <c r="F17">
        <v>95.9</v>
      </c>
      <c r="G17">
        <v>93.5</v>
      </c>
      <c r="H17">
        <f>B17/(B17+C17+D17)</f>
        <v>0.31134728461341804</v>
      </c>
      <c r="I17">
        <f>C17/(B17+C17+D17)</f>
        <v>0.32814725539607753</v>
      </c>
      <c r="J17">
        <f>C17+800*($N$38-H17)+1700*($N$39-I17)</f>
        <v>96.677838135933783</v>
      </c>
      <c r="K17" s="9">
        <f>J17-J20</f>
        <v>10.112562638999037</v>
      </c>
      <c r="L17" s="5">
        <f>J17/F17</f>
        <v>1.0081109294675055</v>
      </c>
      <c r="M17" s="4"/>
    </row>
    <row r="18" spans="1:14">
      <c r="E18" s="1" t="s">
        <v>12</v>
      </c>
      <c r="L18" s="4"/>
      <c r="M18" s="4"/>
    </row>
    <row r="19" spans="1:14">
      <c r="A19" s="2" t="s">
        <v>14</v>
      </c>
      <c r="C19" s="3">
        <f>C17-C20</f>
        <v>0.3399999999999892</v>
      </c>
      <c r="L19" s="4"/>
      <c r="M19" s="4"/>
    </row>
    <row r="20" spans="1:14">
      <c r="A20" t="s">
        <v>1</v>
      </c>
      <c r="B20">
        <v>84.56</v>
      </c>
      <c r="C20">
        <v>89.51</v>
      </c>
      <c r="D20">
        <v>95.08</v>
      </c>
      <c r="H20">
        <f>B20/(B20+C20+D20)</f>
        <v>0.31417425227568274</v>
      </c>
      <c r="I20">
        <f>C20/(B20+C20+D20)</f>
        <v>0.33256548393089358</v>
      </c>
      <c r="J20">
        <f>C20+800*($N$38-H20)+1700*($N$39-I20)</f>
        <v>86.565275496934746</v>
      </c>
      <c r="L20" s="4"/>
      <c r="M20" s="6">
        <f>J20/F17</f>
        <v>0.90266189256449159</v>
      </c>
    </row>
    <row r="32" spans="1:14">
      <c r="H32" s="21" t="s">
        <v>31</v>
      </c>
      <c r="I32" s="22"/>
      <c r="J32" s="22"/>
      <c r="K32" s="22"/>
      <c r="L32" s="22"/>
      <c r="M32" s="22"/>
      <c r="N32" s="23"/>
    </row>
    <row r="33" spans="8:14">
      <c r="H33" s="24"/>
      <c r="I33" s="25"/>
      <c r="J33" s="25"/>
      <c r="K33" s="25"/>
      <c r="L33" s="25"/>
      <c r="M33" s="25"/>
      <c r="N33" s="26"/>
    </row>
    <row r="34" spans="8:14">
      <c r="H34" s="10"/>
      <c r="I34" s="11"/>
      <c r="J34" s="11"/>
      <c r="K34" s="11"/>
      <c r="L34" s="11"/>
      <c r="M34" s="11"/>
      <c r="N34" s="12"/>
    </row>
    <row r="35" spans="8:14">
      <c r="H35" s="10" t="s">
        <v>22</v>
      </c>
      <c r="I35" s="11"/>
      <c r="J35" s="11"/>
      <c r="K35" s="11"/>
      <c r="L35" s="11"/>
      <c r="M35" s="11"/>
      <c r="N35" s="12"/>
    </row>
    <row r="36" spans="8:14">
      <c r="H36" s="10"/>
      <c r="I36" s="13"/>
      <c r="J36" s="13"/>
      <c r="K36" s="11"/>
      <c r="L36" s="11"/>
      <c r="M36" s="11"/>
      <c r="N36" s="12"/>
    </row>
    <row r="37" spans="8:14">
      <c r="H37" s="10"/>
      <c r="I37" s="11" t="s">
        <v>23</v>
      </c>
      <c r="J37" s="11" t="s">
        <v>24</v>
      </c>
      <c r="K37" s="11" t="s">
        <v>25</v>
      </c>
      <c r="L37" s="11" t="s">
        <v>26</v>
      </c>
      <c r="M37" s="11" t="s">
        <v>27</v>
      </c>
      <c r="N37" s="12" t="s">
        <v>28</v>
      </c>
    </row>
    <row r="38" spans="8:14">
      <c r="H38" s="10" t="s">
        <v>29</v>
      </c>
      <c r="I38" s="14">
        <v>0.31009999999999999</v>
      </c>
      <c r="J38" s="14">
        <v>0.34570000000000001</v>
      </c>
      <c r="K38" s="14">
        <v>0.31269999999999998</v>
      </c>
      <c r="L38" s="14">
        <v>0.31040000000000001</v>
      </c>
      <c r="M38" s="14">
        <v>0.34770000000000001</v>
      </c>
      <c r="N38" s="15">
        <v>0.31381999999999999</v>
      </c>
    </row>
    <row r="39" spans="8:14">
      <c r="H39" s="16" t="s">
        <v>30</v>
      </c>
      <c r="I39" s="17">
        <v>0.31609999999999999</v>
      </c>
      <c r="J39" s="17">
        <v>0.35849999999999999</v>
      </c>
      <c r="K39" s="17">
        <v>0.32900000000000001</v>
      </c>
      <c r="L39" s="17">
        <v>0.31909999999999999</v>
      </c>
      <c r="M39" s="17">
        <v>0.35949999999999999</v>
      </c>
      <c r="N39" s="18">
        <v>0.33100000000000002</v>
      </c>
    </row>
  </sheetData>
  <mergeCells count="3">
    <mergeCell ref="K2:K4"/>
    <mergeCell ref="H32:N33"/>
    <mergeCell ref="A2:F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mihas</dc:creator>
  <cp:lastModifiedBy>mihas</cp:lastModifiedBy>
  <dcterms:created xsi:type="dcterms:W3CDTF">2014-07-02T14:07:21Z</dcterms:created>
  <dcterms:modified xsi:type="dcterms:W3CDTF">2014-07-04T22:15:22Z</dcterms:modified>
</cp:coreProperties>
</file>